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RIENDO\FORMATO CONTRATO 2019\"/>
    </mc:Choice>
  </mc:AlternateContent>
  <bookViews>
    <workbookView xWindow="0" yWindow="0" windowWidth="26520" windowHeight="11115"/>
  </bookViews>
  <sheets>
    <sheet name="CONTRATO" sheetId="1" r:id="rId1"/>
  </sheets>
  <definedNames>
    <definedName name="_xlnm.Print_Area" localSheetId="0">CONTRATO!$A$1:$S$97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Q16" i="1" l="1"/>
  <c r="Q34" i="1"/>
  <c r="Q33" i="1"/>
  <c r="Q32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7" i="1"/>
  <c r="Q38" i="1"/>
  <c r="Q39" i="1"/>
  <c r="Q40" i="1"/>
  <c r="Q41" i="1"/>
  <c r="Q42" i="1" l="1"/>
  <c r="Q43" i="1" l="1"/>
  <c r="Q44" i="1" s="1"/>
</calcChain>
</file>

<file path=xl/comments1.xml><?xml version="1.0" encoding="utf-8"?>
<comments xmlns="http://schemas.openxmlformats.org/spreadsheetml/2006/main">
  <authors>
    <author>Winehouse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Winehouse:</t>
        </r>
        <r>
          <rPr>
            <sz val="9"/>
            <color indexed="81"/>
            <rFont val="Tahoma"/>
            <family val="2"/>
          </rPr>
          <t xml:space="preserve">
Hora en la que deben estar las copas en el lugar del evento</t>
        </r>
      </text>
    </comment>
  </commentList>
</comments>
</file>

<file path=xl/sharedStrings.xml><?xml version="1.0" encoding="utf-8"?>
<sst xmlns="http://schemas.openxmlformats.org/spreadsheetml/2006/main" count="93" uniqueCount="83">
  <si>
    <t>COMERCIAL VINIMPORT</t>
  </si>
  <si>
    <t>INFORMACIÓN DEL ARRIENDO</t>
  </si>
  <si>
    <t>Razón Social Cliente:</t>
  </si>
  <si>
    <t>Responsable arriendo:</t>
  </si>
  <si>
    <t>RUT:</t>
  </si>
  <si>
    <t>Telf:</t>
  </si>
  <si>
    <t xml:space="preserve">Mail: </t>
  </si>
  <si>
    <t>Dirección de Despacho:</t>
  </si>
  <si>
    <t>Fecha del evento:</t>
  </si>
  <si>
    <t>CANT</t>
  </si>
  <si>
    <t>ITEM</t>
  </si>
  <si>
    <t xml:space="preserve">Total </t>
  </si>
  <si>
    <t>Price/Piece
(Reposición)</t>
  </si>
  <si>
    <t>Handling Fee
per Glass</t>
  </si>
  <si>
    <t>COPAS EN ARRIENDO</t>
  </si>
  <si>
    <t>447/30</t>
  </si>
  <si>
    <t>446/0</t>
  </si>
  <si>
    <t>446/07</t>
  </si>
  <si>
    <t>446/05</t>
  </si>
  <si>
    <t>446/97</t>
  </si>
  <si>
    <t>446/15</t>
  </si>
  <si>
    <t>446/48</t>
  </si>
  <si>
    <t>446/2</t>
  </si>
  <si>
    <t>412/60</t>
  </si>
  <si>
    <t>412/0</t>
  </si>
  <si>
    <t>413/30</t>
  </si>
  <si>
    <t>449/28</t>
  </si>
  <si>
    <t>419/02</t>
  </si>
  <si>
    <t>XL Cabernet</t>
  </si>
  <si>
    <t>XL Syrah</t>
  </si>
  <si>
    <t>XL Pinot Noir</t>
  </si>
  <si>
    <t>Cabernet Sauvignon/ ML</t>
  </si>
  <si>
    <t>Syrah / Malbec / CA</t>
  </si>
  <si>
    <t>Pinot Noir</t>
  </si>
  <si>
    <t>Chardonnay Varietal</t>
  </si>
  <si>
    <t>Oak Chardonnay</t>
  </si>
  <si>
    <t>Espumante / Flauta</t>
  </si>
  <si>
    <t>Agua</t>
  </si>
  <si>
    <t>Oporto Línea O</t>
  </si>
  <si>
    <t>Cabernet Línea O</t>
  </si>
  <si>
    <t>Swirl sin Pie</t>
  </si>
  <si>
    <t>Veritas Champagne Alta Gama</t>
  </si>
  <si>
    <t>Dishwasher Rack</t>
  </si>
  <si>
    <t>Escupiteros</t>
  </si>
  <si>
    <t>Decantador Riedel</t>
  </si>
  <si>
    <t>Lavado de Copas</t>
  </si>
  <si>
    <t xml:space="preserve">Traslado </t>
  </si>
  <si>
    <t>-</t>
  </si>
  <si>
    <t>Item Description</t>
  </si>
  <si>
    <t>FECHA:</t>
  </si>
  <si>
    <t>FIRMA Y TIMBRE DE LA EMPRESA</t>
  </si>
  <si>
    <t>/</t>
  </si>
  <si>
    <t>417/06</t>
  </si>
  <si>
    <t>Sour Glass - Línea Bar</t>
  </si>
  <si>
    <t>417/05</t>
  </si>
  <si>
    <t>Martini - Línea Bar</t>
  </si>
  <si>
    <t>Whisky -  Línea Bar</t>
  </si>
  <si>
    <t>Lavado Decantador/Escupitero</t>
  </si>
  <si>
    <t>SERVICIO DE ARRIENDO DE COPAS RIEDEL</t>
  </si>
  <si>
    <t>COMERCIAL VINIMPORT S.A.</t>
  </si>
  <si>
    <t>www.thewinehouse.cl</t>
  </si>
  <si>
    <t>contacto@winehouse.cl</t>
  </si>
  <si>
    <t>Teléfono: (56) 2 294 84 400</t>
  </si>
  <si>
    <t>Total</t>
  </si>
  <si>
    <t>100% pago CONTADO contra entrega del arriendo</t>
  </si>
  <si>
    <t>Si hay mermas, se hace una nueva factura.</t>
  </si>
  <si>
    <t>884/0</t>
  </si>
  <si>
    <t>Performance Cabernet</t>
  </si>
  <si>
    <t>447/07</t>
  </si>
  <si>
    <t>447/00</t>
  </si>
  <si>
    <t>IVA</t>
  </si>
  <si>
    <t>Sub-Total</t>
  </si>
  <si>
    <t>CONDICIONES:</t>
  </si>
  <si>
    <t>Razón Social: Comercial Vinimport - RUT: 78.417.630-4 - Mail: cgarrido@winehouse.cl</t>
  </si>
  <si>
    <t>Banco: Santander - Cta cte: 02-32191-2</t>
  </si>
  <si>
    <t>446/3</t>
  </si>
  <si>
    <t>DATOS DE TRANSFERENCIA:</t>
  </si>
  <si>
    <t>Vaso Alto - Línea Bar</t>
  </si>
  <si>
    <t>Contrato Arriendo Copas  RIEDEL 2020</t>
  </si>
  <si>
    <r>
      <t>Contacto en lugar del Evento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(responsable de recibir las copas y organizar la devolución retiro, lavado y empaque de las copas )</t>
    </r>
  </si>
  <si>
    <r>
      <rPr>
        <b/>
        <sz val="8"/>
        <color theme="1"/>
        <rFont val="Arial"/>
        <family val="2"/>
      </rPr>
      <t>Dirección Facturación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(si no es la misma que dirección de despacho):</t>
    </r>
  </si>
  <si>
    <r>
      <t xml:space="preserve">Zinfandel - Chianti </t>
    </r>
    <r>
      <rPr>
        <sz val="8"/>
        <color theme="1"/>
        <rFont val="Arial"/>
        <family val="2"/>
      </rPr>
      <t>(SB, Carignan, Cinsault)</t>
    </r>
  </si>
  <si>
    <t>Horario de Despacho: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</si>
</sst>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&quot;$&quot;\-#,##0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theme="3" tint="0.79998168889431442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vertical="center"/>
    </xf>
    <xf numFmtId="6" fontId="15" fillId="0" borderId="2" xfId="0" applyNumberFormat="1" applyFont="1" applyBorder="1" applyAlignment="1">
      <alignment horizontal="center" vertical="center"/>
    </xf>
    <xf numFmtId="164" fontId="15" fillId="5" borderId="2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80964</xdr:colOff>
      <xdr:row>2</xdr:row>
      <xdr:rowOff>86829</xdr:rowOff>
    </xdr:from>
    <xdr:to>
      <xdr:col>11</xdr:col>
      <xdr:colOff>81242</xdr:colOff>
      <xdr:row>3</xdr:row>
      <xdr:rowOff>75927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364" y="467829"/>
          <a:ext cx="914678" cy="1795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66675</xdr:rowOff>
    </xdr:from>
    <xdr:to>
      <xdr:col>18</xdr:col>
      <xdr:colOff>269875</xdr:colOff>
      <xdr:row>83</xdr:row>
      <xdr:rowOff>76200</xdr:rowOff>
    </xdr:to>
    <xdr:sp macro="" textlink="">
      <xdr:nvSpPr>
        <xdr:cNvPr id="8" name="CuadroTexto 7"/>
        <xdr:cNvSpPr txBox="1"/>
      </xdr:nvSpPr>
      <xdr:spPr>
        <a:xfrm>
          <a:off x="0" y="9439275"/>
          <a:ext cx="5756275" cy="5724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L" sz="75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Términos y Condiciones</a:t>
          </a:r>
          <a:endParaRPr lang="es-CL" sz="75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Orden de Compra</a:t>
          </a:r>
          <a:endParaRPr lang="es-CL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Sujeto a disponibilidad, COMERCIAL VINIMPORT sólo puede aceptar el pedido si la información solicitada anteriormente se ha puesto íntegramente. Las copas de arriendo se embalan en racks para lavavajillas o en su defecto, cajas originales de la Marca.</a:t>
          </a:r>
          <a:endParaRPr lang="es-CL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Servicio </a:t>
          </a:r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pPr algn="l"/>
          <a:r>
            <a:rPr lang="es-ES" sz="7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COMERCIAL VINIMPORT entrega las copas (y otros) lavadas, sin embargo, a través  de almacenamiento y transporte pueden llenarse de  polvo. Es la responsabilidad del cliente lavar y pulir aún más las copas antes de su uso, si es necesario</a:t>
          </a:r>
          <a:r>
            <a:rPr lang="es-ES" sz="75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Embalaje </a:t>
          </a: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debe embalar la mercancía para la devolución de la misma forma y condiciones en que se recibieron.  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Costo Arriendo </a:t>
          </a:r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cliente deberá pagar por cada unidad proporciona un costo de arriendo equivalente a $600+iva por copa $2.500+iva por escupitero y $2.500+iva por decantador.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Flete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despacho (hacia y desde el lugar del evento) se cargará al cliente. El</a:t>
          </a:r>
          <a:r>
            <a:rPr lang="es-CL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despacho tiene un valor de $20.000+iva dentro del radio de Américo Vespucio. Sector Colina, Pirque, San Bernardo, Alto Jahuel y otros se cobrará $40.000+iva  El cliente puede retirar y devolver en nuestras oficinas ubicadas en Poeta Pedr</a:t>
          </a:r>
          <a:r>
            <a:rPr lang="es-CL" sz="7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Prado 1548, Oficina 100</a:t>
          </a:r>
          <a:r>
            <a:rPr lang="es-CL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(horario 9:00 – 17:00). En caso de ser fuera de Santiago, el cliente debe retirar el arriendo en nuestras oficinas.                    </a:t>
          </a:r>
        </a:p>
        <a:p>
          <a:pPr algn="l"/>
          <a:r>
            <a:rPr lang="es-CL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Devolución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Después del evento, el cliente deberá lavar  las copas y embalar el material, siempre de una manera adecuada para el transporte. En caso contrario, el cliente deberá almacenar de forma segura la mercancía a su costo hasta su recogida o devolución.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Cobro por  lavado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copa devuelta sin lavar, Comercial Vinimport facturará $300+iva. En el caso de los decantadores y los escupiteros, el valor será de $600+iva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Préstamo de Copas / AUSPICIO 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Esto aplica para programas de Fidelización donde la Marca RIEDEL es usada como AUSPICIADOR de eventos y Catas.	</a:t>
          </a: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roturas o copas faltantes, Comercial Vinimport facturará copas rotas o que faltan a los precios definidos anteriormente.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Rotura, pérdida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Vinimport no es responsable de cualquier rotura o pérdida, generados en el evento o durante el transporte (ida y vuelta). Una vez que las copas y Racks son recibidas Comercial Vinimport van a ser inspeccionadas y se emitirá informe. Copas devueltas de otra Marca,  que no fueron arrendadas por Comercial Vinimport no serán devueltas,  serán eliminados y se facturará como desaparecidas. Los costos de rotura y pérdida serán a cargo del cliente,</a:t>
          </a:r>
          <a:r>
            <a:rPr lang="es-ES" sz="7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valor reflejado no incluye IVA</a:t>
          </a:r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Propiedad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las copas RIEDEL a disposición del cliente seguirán siendo propiedad única y exclusiva de Comercial Vinimport. El cliente deberá salvaguardar los derechos de propiedad de Comercial Vinimport con todos los medios necesarios. El cliente no tiene derecho de retención o propiedad a la mercancía por cualquier razón.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Responsabilidad 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Vinimport no se hace responsable por el cliente por las pérdidas, daños (directos, incidentales o derivados) o gastos que el cliente pueda incurrir como resultado de cualquier reclamación, demanda o procedimiento judicial o amenazados contra el cliente que surja de la naturaleza o el uso de la mercancía o que surja de la porción de cualquier tipo de bebidas / alimentos en los eventos que utilizan u operan con la mercancía proporcionada a continuación. El cliente procurará defender y mantener indemne a Comercial Vinimport de cualquier reclamación o daños que surjan a continuación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Términos y condiciones</a:t>
          </a: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cliente reconoce  que  los  Términos y Condiciones de Comercial Vinimport en el arriendo  y préstamo de copas son plenamente aplicables.</a:t>
          </a:r>
        </a:p>
        <a:p>
          <a:pPr algn="l"/>
          <a:r>
            <a:rPr lang="es-ES" sz="7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por devolución retrasada</a:t>
          </a:r>
          <a:endParaRPr lang="es-ES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ES" sz="7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cobrará un día de arriendo adicional luego de 1 día de atraso en la devolución de las copas y así sucesivamente por cada día de atraso que se incurra. La no devolución de las copas, será facturada por el valor comercial de las mismas más los racks.</a:t>
          </a:r>
          <a:r>
            <a:rPr lang="es-CL" sz="750">
              <a:effectLst/>
            </a:rPr>
            <a:t> </a:t>
          </a:r>
          <a:r>
            <a:rPr lang="es-CL" sz="7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7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s-CL" sz="75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He leído el contrato y estoy de acuerdo con los términos.</a:t>
          </a:r>
        </a:p>
        <a:p>
          <a:pPr algn="l"/>
          <a:endParaRPr lang="es-CL" sz="750"/>
        </a:p>
      </xdr:txBody>
    </xdr:sp>
    <xdr:clientData/>
  </xdr:twoCellAnchor>
  <xdr:twoCellAnchor editAs="oneCell">
    <xdr:from>
      <xdr:col>0</xdr:col>
      <xdr:colOff>165307</xdr:colOff>
      <xdr:row>50</xdr:row>
      <xdr:rowOff>119060</xdr:rowOff>
    </xdr:from>
    <xdr:to>
      <xdr:col>5</xdr:col>
      <xdr:colOff>257350</xdr:colOff>
      <xdr:row>52</xdr:row>
      <xdr:rowOff>55561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07" y="8985248"/>
          <a:ext cx="1600168" cy="317501"/>
        </a:xfrm>
        <a:prstGeom prst="rect">
          <a:avLst/>
        </a:prstGeom>
      </xdr:spPr>
    </xdr:pic>
    <xdr:clientData/>
  </xdr:twoCellAnchor>
  <xdr:twoCellAnchor editAs="oneCell">
    <xdr:from>
      <xdr:col>5</xdr:col>
      <xdr:colOff>49214</xdr:colOff>
      <xdr:row>86</xdr:row>
      <xdr:rowOff>100013</xdr:rowOff>
    </xdr:from>
    <xdr:to>
      <xdr:col>13</xdr:col>
      <xdr:colOff>117291</xdr:colOff>
      <xdr:row>89</xdr:row>
      <xdr:rowOff>40579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214" y="15759113"/>
          <a:ext cx="2506477" cy="512065"/>
        </a:xfrm>
        <a:prstGeom prst="rect">
          <a:avLst/>
        </a:prstGeom>
      </xdr:spPr>
    </xdr:pic>
    <xdr:clientData/>
  </xdr:twoCellAnchor>
  <xdr:twoCellAnchor editAs="oneCell">
    <xdr:from>
      <xdr:col>1</xdr:col>
      <xdr:colOff>230188</xdr:colOff>
      <xdr:row>46</xdr:row>
      <xdr:rowOff>150163</xdr:rowOff>
    </xdr:from>
    <xdr:to>
      <xdr:col>16</xdr:col>
      <xdr:colOff>207718</xdr:colOff>
      <xdr:row>50</xdr:row>
      <xdr:rowOff>9085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49" y="8363046"/>
          <a:ext cx="4569940" cy="510121"/>
        </a:xfrm>
        <a:prstGeom prst="rect">
          <a:avLst/>
        </a:prstGeom>
      </xdr:spPr>
    </xdr:pic>
    <xdr:clientData/>
  </xdr:twoCellAnchor>
  <xdr:twoCellAnchor editAs="oneCell">
    <xdr:from>
      <xdr:col>1</xdr:col>
      <xdr:colOff>184150</xdr:colOff>
      <xdr:row>90</xdr:row>
      <xdr:rowOff>25401</xdr:rowOff>
    </xdr:from>
    <xdr:to>
      <xdr:col>16</xdr:col>
      <xdr:colOff>161680</xdr:colOff>
      <xdr:row>92</xdr:row>
      <xdr:rowOff>156466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7273589"/>
          <a:ext cx="4501905" cy="512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cto@winehouse.cl" TargetMode="External"/><Relationship Id="rId1" Type="http://schemas.openxmlformats.org/officeDocument/2006/relationships/hyperlink" Target="http://www.thewinehouse.cl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3"/>
  <sheetViews>
    <sheetView tabSelected="1" topLeftCell="A4" zoomScale="196" zoomScaleNormal="196" zoomScaleSheetLayoutView="91" workbookViewId="0">
      <selection activeCell="U12" sqref="U12"/>
    </sheetView>
  </sheetViews>
  <sheetFormatPr baseColWidth="10" defaultColWidth="4.5703125" defaultRowHeight="15" x14ac:dyDescent="0.25"/>
  <cols>
    <col min="1" max="18" width="4.5703125" style="1"/>
    <col min="19" max="19" width="5" style="1" bestFit="1" customWidth="1"/>
    <col min="20" max="20" width="4.5703125" style="3" customWidth="1"/>
    <col min="21" max="88" width="4.5703125" style="3"/>
    <col min="89" max="16384" width="4.5703125" style="1"/>
  </cols>
  <sheetData>
    <row r="1" spans="1:1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9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5">
      <c r="A3" s="3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5">
      <c r="A6" s="18" t="s">
        <v>2</v>
      </c>
      <c r="B6" s="18"/>
      <c r="C6" s="18"/>
      <c r="D6" s="18"/>
      <c r="E6" s="15"/>
      <c r="F6" s="15"/>
      <c r="G6" s="15"/>
      <c r="H6" s="15"/>
      <c r="I6" s="15"/>
      <c r="J6" s="15"/>
      <c r="K6" s="15"/>
      <c r="L6" s="15"/>
      <c r="M6" s="15"/>
      <c r="N6" s="21" t="s">
        <v>8</v>
      </c>
      <c r="O6" s="22"/>
      <c r="P6" s="23"/>
      <c r="Q6" s="7"/>
      <c r="R6" s="7"/>
      <c r="S6" s="8">
        <v>2020</v>
      </c>
    </row>
    <row r="7" spans="1:19" x14ac:dyDescent="0.25">
      <c r="A7" s="18" t="s">
        <v>3</v>
      </c>
      <c r="B7" s="18"/>
      <c r="C7" s="18"/>
      <c r="D7" s="18"/>
      <c r="E7" s="18"/>
      <c r="F7" s="24"/>
      <c r="G7" s="25"/>
      <c r="H7" s="25"/>
      <c r="I7" s="25"/>
      <c r="J7" s="25"/>
      <c r="K7" s="25"/>
      <c r="L7" s="25"/>
      <c r="M7" s="26"/>
      <c r="N7" s="21" t="s">
        <v>82</v>
      </c>
      <c r="O7" s="22"/>
      <c r="P7" s="22"/>
      <c r="Q7" s="22"/>
      <c r="R7" s="24"/>
      <c r="S7" s="26"/>
    </row>
    <row r="8" spans="1:19" x14ac:dyDescent="0.25">
      <c r="A8" s="9" t="s">
        <v>4</v>
      </c>
      <c r="B8" s="15"/>
      <c r="C8" s="15"/>
      <c r="D8" s="15"/>
      <c r="E8" s="15"/>
      <c r="F8" s="15"/>
      <c r="G8" s="9" t="s">
        <v>5</v>
      </c>
      <c r="H8" s="15"/>
      <c r="I8" s="15"/>
      <c r="J8" s="15"/>
      <c r="K8" s="15"/>
      <c r="L8" s="15"/>
      <c r="M8" s="9" t="s">
        <v>6</v>
      </c>
      <c r="N8" s="15"/>
      <c r="O8" s="15"/>
      <c r="P8" s="15"/>
      <c r="Q8" s="15"/>
      <c r="R8" s="15"/>
      <c r="S8" s="15"/>
    </row>
    <row r="9" spans="1:19" x14ac:dyDescent="0.25">
      <c r="A9" s="18" t="s">
        <v>7</v>
      </c>
      <c r="B9" s="18"/>
      <c r="C9" s="18"/>
      <c r="D9" s="18"/>
      <c r="E9" s="1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25">
      <c r="A10" s="15" t="s">
        <v>80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25">
      <c r="A12" s="21" t="s">
        <v>79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</row>
    <row r="13" spans="1:19" ht="13.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x14ac:dyDescent="0.25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1" customHeight="1" x14ac:dyDescent="0.25">
      <c r="A15" s="10" t="s">
        <v>9</v>
      </c>
      <c r="B15" s="45" t="s">
        <v>10</v>
      </c>
      <c r="C15" s="45"/>
      <c r="D15" s="45" t="s">
        <v>48</v>
      </c>
      <c r="E15" s="45"/>
      <c r="F15" s="45"/>
      <c r="G15" s="45"/>
      <c r="H15" s="45"/>
      <c r="I15" s="45"/>
      <c r="J15" s="45"/>
      <c r="K15" s="28" t="s">
        <v>12</v>
      </c>
      <c r="L15" s="28"/>
      <c r="M15" s="28"/>
      <c r="N15" s="28" t="s">
        <v>13</v>
      </c>
      <c r="O15" s="28"/>
      <c r="P15" s="28"/>
      <c r="Q15" s="45" t="s">
        <v>11</v>
      </c>
      <c r="R15" s="45"/>
      <c r="S15" s="45"/>
    </row>
    <row r="16" spans="1:19" ht="13.5" customHeight="1" x14ac:dyDescent="0.25">
      <c r="A16" s="11"/>
      <c r="B16" s="30" t="s">
        <v>69</v>
      </c>
      <c r="C16" s="30"/>
      <c r="D16" s="27" t="s">
        <v>28</v>
      </c>
      <c r="E16" s="27"/>
      <c r="F16" s="27"/>
      <c r="G16" s="27"/>
      <c r="H16" s="27"/>
      <c r="I16" s="27"/>
      <c r="J16" s="27"/>
      <c r="K16" s="35">
        <v>4958</v>
      </c>
      <c r="L16" s="29"/>
      <c r="M16" s="29"/>
      <c r="N16" s="31">
        <v>600</v>
      </c>
      <c r="O16" s="31"/>
      <c r="P16" s="31"/>
      <c r="Q16" s="34">
        <f>IFERROR((N16*A16),"")</f>
        <v>0</v>
      </c>
      <c r="R16" s="34"/>
      <c r="S16" s="34"/>
    </row>
    <row r="17" spans="1:19" ht="13.5" customHeight="1" x14ac:dyDescent="0.25">
      <c r="A17" s="11"/>
      <c r="B17" s="30" t="s">
        <v>15</v>
      </c>
      <c r="C17" s="30"/>
      <c r="D17" s="27" t="s">
        <v>29</v>
      </c>
      <c r="E17" s="27"/>
      <c r="F17" s="27"/>
      <c r="G17" s="27"/>
      <c r="H17" s="27"/>
      <c r="I17" s="27"/>
      <c r="J17" s="27"/>
      <c r="K17" s="35">
        <v>4958</v>
      </c>
      <c r="L17" s="29"/>
      <c r="M17" s="29"/>
      <c r="N17" s="31">
        <v>600</v>
      </c>
      <c r="O17" s="31"/>
      <c r="P17" s="31"/>
      <c r="Q17" s="34">
        <f t="shared" ref="Q17:Q41" si="0">N17*A17</f>
        <v>0</v>
      </c>
      <c r="R17" s="34"/>
      <c r="S17" s="34"/>
    </row>
    <row r="18" spans="1:19" ht="13.5" customHeight="1" x14ac:dyDescent="0.25">
      <c r="A18" s="11"/>
      <c r="B18" s="30" t="s">
        <v>68</v>
      </c>
      <c r="C18" s="30"/>
      <c r="D18" s="27" t="s">
        <v>30</v>
      </c>
      <c r="E18" s="27"/>
      <c r="F18" s="27"/>
      <c r="G18" s="27"/>
      <c r="H18" s="27"/>
      <c r="I18" s="27"/>
      <c r="J18" s="27"/>
      <c r="K18" s="35">
        <v>4958</v>
      </c>
      <c r="L18" s="29"/>
      <c r="M18" s="29"/>
      <c r="N18" s="31">
        <v>600</v>
      </c>
      <c r="O18" s="31"/>
      <c r="P18" s="31"/>
      <c r="Q18" s="34">
        <f t="shared" si="0"/>
        <v>0</v>
      </c>
      <c r="R18" s="34"/>
      <c r="S18" s="34"/>
    </row>
    <row r="19" spans="1:19" ht="13.5" customHeight="1" x14ac:dyDescent="0.25">
      <c r="A19" s="11"/>
      <c r="B19" s="30" t="s">
        <v>16</v>
      </c>
      <c r="C19" s="30"/>
      <c r="D19" s="27" t="s">
        <v>31</v>
      </c>
      <c r="E19" s="27"/>
      <c r="F19" s="27"/>
      <c r="G19" s="27"/>
      <c r="H19" s="27"/>
      <c r="I19" s="27"/>
      <c r="J19" s="27"/>
      <c r="K19" s="35">
        <v>3690</v>
      </c>
      <c r="L19" s="29"/>
      <c r="M19" s="29"/>
      <c r="N19" s="31">
        <v>600</v>
      </c>
      <c r="O19" s="31"/>
      <c r="P19" s="31"/>
      <c r="Q19" s="34">
        <f t="shared" si="0"/>
        <v>0</v>
      </c>
      <c r="R19" s="34"/>
      <c r="S19" s="34"/>
    </row>
    <row r="20" spans="1:19" ht="13.5" customHeight="1" x14ac:dyDescent="0.25">
      <c r="A20" s="11"/>
      <c r="B20" s="30" t="s">
        <v>75</v>
      </c>
      <c r="C20" s="30"/>
      <c r="D20" s="27" t="s">
        <v>32</v>
      </c>
      <c r="E20" s="27"/>
      <c r="F20" s="27"/>
      <c r="G20" s="27"/>
      <c r="H20" s="27"/>
      <c r="I20" s="27"/>
      <c r="J20" s="27"/>
      <c r="K20" s="35">
        <v>3697</v>
      </c>
      <c r="L20" s="29"/>
      <c r="M20" s="29"/>
      <c r="N20" s="31">
        <v>600</v>
      </c>
      <c r="O20" s="31"/>
      <c r="P20" s="31"/>
      <c r="Q20" s="34">
        <f t="shared" si="0"/>
        <v>0</v>
      </c>
      <c r="R20" s="34"/>
      <c r="S20" s="34"/>
    </row>
    <row r="21" spans="1:19" ht="13.5" customHeight="1" x14ac:dyDescent="0.25">
      <c r="A21" s="11"/>
      <c r="B21" s="30" t="s">
        <v>17</v>
      </c>
      <c r="C21" s="30"/>
      <c r="D21" s="27" t="s">
        <v>33</v>
      </c>
      <c r="E21" s="27"/>
      <c r="F21" s="27"/>
      <c r="G21" s="27"/>
      <c r="H21" s="27"/>
      <c r="I21" s="27"/>
      <c r="J21" s="27"/>
      <c r="K21" s="35">
        <v>3697</v>
      </c>
      <c r="L21" s="29"/>
      <c r="M21" s="29"/>
      <c r="N21" s="31">
        <v>600</v>
      </c>
      <c r="O21" s="31"/>
      <c r="P21" s="31"/>
      <c r="Q21" s="34">
        <f t="shared" si="0"/>
        <v>0</v>
      </c>
      <c r="R21" s="34"/>
      <c r="S21" s="34"/>
    </row>
    <row r="22" spans="1:19" ht="13.5" customHeight="1" x14ac:dyDescent="0.25">
      <c r="A22" s="11"/>
      <c r="B22" s="30" t="s">
        <v>18</v>
      </c>
      <c r="C22" s="30"/>
      <c r="D22" s="27" t="s">
        <v>34</v>
      </c>
      <c r="E22" s="27"/>
      <c r="F22" s="27"/>
      <c r="G22" s="27"/>
      <c r="H22" s="27"/>
      <c r="I22" s="27"/>
      <c r="J22" s="27"/>
      <c r="K22" s="35">
        <v>3697</v>
      </c>
      <c r="L22" s="29"/>
      <c r="M22" s="29"/>
      <c r="N22" s="31">
        <v>600</v>
      </c>
      <c r="O22" s="31"/>
      <c r="P22" s="31"/>
      <c r="Q22" s="34">
        <f t="shared" si="0"/>
        <v>0</v>
      </c>
      <c r="R22" s="34"/>
      <c r="S22" s="34"/>
    </row>
    <row r="23" spans="1:19" ht="13.5" customHeight="1" x14ac:dyDescent="0.25">
      <c r="A23" s="11"/>
      <c r="B23" s="30" t="s">
        <v>19</v>
      </c>
      <c r="C23" s="30"/>
      <c r="D23" s="27" t="s">
        <v>35</v>
      </c>
      <c r="E23" s="27"/>
      <c r="F23" s="27"/>
      <c r="G23" s="27"/>
      <c r="H23" s="27"/>
      <c r="I23" s="27"/>
      <c r="J23" s="27"/>
      <c r="K23" s="35">
        <v>3697</v>
      </c>
      <c r="L23" s="29"/>
      <c r="M23" s="29"/>
      <c r="N23" s="31">
        <v>600</v>
      </c>
      <c r="O23" s="31"/>
      <c r="P23" s="31"/>
      <c r="Q23" s="34">
        <f t="shared" si="0"/>
        <v>0</v>
      </c>
      <c r="R23" s="34"/>
      <c r="S23" s="34"/>
    </row>
    <row r="24" spans="1:19" ht="13.5" customHeight="1" x14ac:dyDescent="0.25">
      <c r="A24" s="11"/>
      <c r="B24" s="30" t="s">
        <v>20</v>
      </c>
      <c r="C24" s="30"/>
      <c r="D24" s="27" t="s">
        <v>81</v>
      </c>
      <c r="E24" s="27"/>
      <c r="F24" s="27"/>
      <c r="G24" s="27"/>
      <c r="H24" s="27"/>
      <c r="I24" s="27"/>
      <c r="J24" s="27"/>
      <c r="K24" s="35">
        <v>3697</v>
      </c>
      <c r="L24" s="29"/>
      <c r="M24" s="29"/>
      <c r="N24" s="31">
        <v>600</v>
      </c>
      <c r="O24" s="31"/>
      <c r="P24" s="31"/>
      <c r="Q24" s="34">
        <f t="shared" si="0"/>
        <v>0</v>
      </c>
      <c r="R24" s="34"/>
      <c r="S24" s="34"/>
    </row>
    <row r="25" spans="1:19" ht="13.5" customHeight="1" x14ac:dyDescent="0.25">
      <c r="A25" s="11"/>
      <c r="B25" s="30" t="s">
        <v>21</v>
      </c>
      <c r="C25" s="30"/>
      <c r="D25" s="27" t="s">
        <v>36</v>
      </c>
      <c r="E25" s="27"/>
      <c r="F25" s="27"/>
      <c r="G25" s="27"/>
      <c r="H25" s="27"/>
      <c r="I25" s="27"/>
      <c r="J25" s="27"/>
      <c r="K25" s="35">
        <v>3697</v>
      </c>
      <c r="L25" s="29"/>
      <c r="M25" s="29"/>
      <c r="N25" s="31">
        <v>600</v>
      </c>
      <c r="O25" s="31"/>
      <c r="P25" s="31"/>
      <c r="Q25" s="34">
        <f t="shared" si="0"/>
        <v>0</v>
      </c>
      <c r="R25" s="34"/>
      <c r="S25" s="34"/>
    </row>
    <row r="26" spans="1:19" ht="13.5" customHeight="1" x14ac:dyDescent="0.25">
      <c r="A26" s="11"/>
      <c r="B26" s="30" t="s">
        <v>22</v>
      </c>
      <c r="C26" s="30"/>
      <c r="D26" s="27" t="s">
        <v>37</v>
      </c>
      <c r="E26" s="27"/>
      <c r="F26" s="27"/>
      <c r="G26" s="27"/>
      <c r="H26" s="27"/>
      <c r="I26" s="27"/>
      <c r="J26" s="27"/>
      <c r="K26" s="35">
        <v>3697</v>
      </c>
      <c r="L26" s="29"/>
      <c r="M26" s="29"/>
      <c r="N26" s="31">
        <v>600</v>
      </c>
      <c r="O26" s="31"/>
      <c r="P26" s="31"/>
      <c r="Q26" s="34">
        <f t="shared" si="0"/>
        <v>0</v>
      </c>
      <c r="R26" s="34"/>
      <c r="S26" s="34"/>
    </row>
    <row r="27" spans="1:19" ht="13.5" customHeight="1" x14ac:dyDescent="0.25">
      <c r="A27" s="11"/>
      <c r="B27" s="30" t="s">
        <v>23</v>
      </c>
      <c r="C27" s="30"/>
      <c r="D27" s="27" t="s">
        <v>38</v>
      </c>
      <c r="E27" s="27"/>
      <c r="F27" s="27"/>
      <c r="G27" s="27"/>
      <c r="H27" s="27"/>
      <c r="I27" s="27"/>
      <c r="J27" s="27"/>
      <c r="K27" s="35">
        <v>3697</v>
      </c>
      <c r="L27" s="29"/>
      <c r="M27" s="29"/>
      <c r="N27" s="31">
        <v>600</v>
      </c>
      <c r="O27" s="31"/>
      <c r="P27" s="31"/>
      <c r="Q27" s="34">
        <f t="shared" si="0"/>
        <v>0</v>
      </c>
      <c r="R27" s="34"/>
      <c r="S27" s="34"/>
    </row>
    <row r="28" spans="1:19" ht="13.5" customHeight="1" x14ac:dyDescent="0.25">
      <c r="A28" s="11"/>
      <c r="B28" s="30" t="s">
        <v>24</v>
      </c>
      <c r="C28" s="30"/>
      <c r="D28" s="27" t="s">
        <v>39</v>
      </c>
      <c r="E28" s="27"/>
      <c r="F28" s="27"/>
      <c r="G28" s="27"/>
      <c r="H28" s="27"/>
      <c r="I28" s="27"/>
      <c r="J28" s="27"/>
      <c r="K28" s="35">
        <v>3697</v>
      </c>
      <c r="L28" s="29"/>
      <c r="M28" s="29"/>
      <c r="N28" s="31">
        <v>600</v>
      </c>
      <c r="O28" s="31"/>
      <c r="P28" s="31"/>
      <c r="Q28" s="34">
        <f t="shared" si="0"/>
        <v>0</v>
      </c>
      <c r="R28" s="34"/>
      <c r="S28" s="34"/>
    </row>
    <row r="29" spans="1:19" ht="13.5" customHeight="1" x14ac:dyDescent="0.25">
      <c r="A29" s="11"/>
      <c r="B29" s="30" t="s">
        <v>25</v>
      </c>
      <c r="C29" s="30"/>
      <c r="D29" s="27" t="s">
        <v>40</v>
      </c>
      <c r="E29" s="27"/>
      <c r="F29" s="27"/>
      <c r="G29" s="27"/>
      <c r="H29" s="27"/>
      <c r="I29" s="27"/>
      <c r="J29" s="27"/>
      <c r="K29" s="35">
        <v>3697</v>
      </c>
      <c r="L29" s="29"/>
      <c r="M29" s="29"/>
      <c r="N29" s="31">
        <v>600</v>
      </c>
      <c r="O29" s="31"/>
      <c r="P29" s="31"/>
      <c r="Q29" s="34">
        <f t="shared" si="0"/>
        <v>0</v>
      </c>
      <c r="R29" s="34"/>
      <c r="S29" s="34"/>
    </row>
    <row r="30" spans="1:19" ht="13.5" customHeight="1" x14ac:dyDescent="0.25">
      <c r="A30" s="11"/>
      <c r="B30" s="30" t="s">
        <v>26</v>
      </c>
      <c r="C30" s="30"/>
      <c r="D30" s="27" t="s">
        <v>41</v>
      </c>
      <c r="E30" s="27"/>
      <c r="F30" s="27"/>
      <c r="G30" s="27"/>
      <c r="H30" s="27"/>
      <c r="I30" s="27"/>
      <c r="J30" s="27"/>
      <c r="K30" s="35">
        <v>6500</v>
      </c>
      <c r="L30" s="29"/>
      <c r="M30" s="29"/>
      <c r="N30" s="31">
        <v>800</v>
      </c>
      <c r="O30" s="31"/>
      <c r="P30" s="31"/>
      <c r="Q30" s="34">
        <f t="shared" si="0"/>
        <v>0</v>
      </c>
      <c r="R30" s="34"/>
      <c r="S30" s="34"/>
    </row>
    <row r="31" spans="1:19" ht="13.5" customHeight="1" x14ac:dyDescent="0.25">
      <c r="A31" s="11"/>
      <c r="B31" s="30" t="s">
        <v>66</v>
      </c>
      <c r="C31" s="30"/>
      <c r="D31" s="27" t="s">
        <v>67</v>
      </c>
      <c r="E31" s="27"/>
      <c r="F31" s="27"/>
      <c r="G31" s="27"/>
      <c r="H31" s="27"/>
      <c r="I31" s="27"/>
      <c r="J31" s="27"/>
      <c r="K31" s="35">
        <v>6546</v>
      </c>
      <c r="L31" s="29"/>
      <c r="M31" s="29"/>
      <c r="N31" s="31">
        <v>600</v>
      </c>
      <c r="O31" s="31"/>
      <c r="P31" s="31"/>
      <c r="Q31" s="34">
        <f t="shared" si="0"/>
        <v>0</v>
      </c>
      <c r="R31" s="34"/>
      <c r="S31" s="34"/>
    </row>
    <row r="32" spans="1:19" ht="13.5" customHeight="1" x14ac:dyDescent="0.25">
      <c r="A32" s="11"/>
      <c r="B32" s="30" t="s">
        <v>52</v>
      </c>
      <c r="C32" s="30"/>
      <c r="D32" s="27" t="s">
        <v>53</v>
      </c>
      <c r="E32" s="27"/>
      <c r="F32" s="27"/>
      <c r="G32" s="27"/>
      <c r="H32" s="27"/>
      <c r="I32" s="27"/>
      <c r="J32" s="27"/>
      <c r="K32" s="35">
        <v>3353</v>
      </c>
      <c r="L32" s="29"/>
      <c r="M32" s="29"/>
      <c r="N32" s="31">
        <v>600</v>
      </c>
      <c r="O32" s="31"/>
      <c r="P32" s="31"/>
      <c r="Q32" s="34">
        <f t="shared" ref="Q32:Q34" si="1">N32*A32</f>
        <v>0</v>
      </c>
      <c r="R32" s="34"/>
      <c r="S32" s="34"/>
    </row>
    <row r="33" spans="1:19" ht="13.5" customHeight="1" x14ac:dyDescent="0.25">
      <c r="A33" s="11"/>
      <c r="B33" s="29" t="s">
        <v>54</v>
      </c>
      <c r="C33" s="29"/>
      <c r="D33" s="27" t="s">
        <v>55</v>
      </c>
      <c r="E33" s="27"/>
      <c r="F33" s="27"/>
      <c r="G33" s="27"/>
      <c r="H33" s="27"/>
      <c r="I33" s="27"/>
      <c r="J33" s="27"/>
      <c r="K33" s="35">
        <v>3353</v>
      </c>
      <c r="L33" s="29"/>
      <c r="M33" s="29"/>
      <c r="N33" s="31">
        <v>600</v>
      </c>
      <c r="O33" s="31"/>
      <c r="P33" s="31"/>
      <c r="Q33" s="34">
        <f t="shared" si="1"/>
        <v>0</v>
      </c>
      <c r="R33" s="34"/>
      <c r="S33" s="34"/>
    </row>
    <row r="34" spans="1:19" ht="13.5" customHeight="1" x14ac:dyDescent="0.25">
      <c r="A34" s="11"/>
      <c r="B34" s="29" t="s">
        <v>27</v>
      </c>
      <c r="C34" s="29"/>
      <c r="D34" s="27" t="s">
        <v>56</v>
      </c>
      <c r="E34" s="27"/>
      <c r="F34" s="27"/>
      <c r="G34" s="27"/>
      <c r="H34" s="27"/>
      <c r="I34" s="27"/>
      <c r="J34" s="27"/>
      <c r="K34" s="35">
        <v>1696</v>
      </c>
      <c r="L34" s="29"/>
      <c r="M34" s="29"/>
      <c r="N34" s="31">
        <v>600</v>
      </c>
      <c r="O34" s="31"/>
      <c r="P34" s="31"/>
      <c r="Q34" s="34">
        <f t="shared" si="1"/>
        <v>0</v>
      </c>
      <c r="R34" s="34"/>
      <c r="S34" s="34"/>
    </row>
    <row r="35" spans="1:19" ht="13.5" customHeight="1" x14ac:dyDescent="0.25">
      <c r="A35" s="11"/>
      <c r="B35" s="32">
        <v>470</v>
      </c>
      <c r="C35" s="33"/>
      <c r="D35" s="27" t="s">
        <v>77</v>
      </c>
      <c r="E35" s="27"/>
      <c r="F35" s="27"/>
      <c r="G35" s="27"/>
      <c r="H35" s="27"/>
      <c r="I35" s="27"/>
      <c r="J35" s="27"/>
      <c r="K35" s="35">
        <v>1500</v>
      </c>
      <c r="L35" s="29"/>
      <c r="M35" s="29"/>
      <c r="N35" s="31">
        <v>600</v>
      </c>
      <c r="O35" s="31"/>
      <c r="P35" s="31"/>
      <c r="Q35" s="34">
        <f t="shared" ref="Q35" si="2">N35*A35</f>
        <v>0</v>
      </c>
      <c r="R35" s="34"/>
      <c r="S35" s="34"/>
    </row>
    <row r="36" spans="1:19" ht="13.5" customHeight="1" x14ac:dyDescent="0.25">
      <c r="A36" s="11"/>
      <c r="B36" s="29" t="s">
        <v>47</v>
      </c>
      <c r="C36" s="29"/>
      <c r="D36" s="27" t="s">
        <v>42</v>
      </c>
      <c r="E36" s="27"/>
      <c r="F36" s="27"/>
      <c r="G36" s="27"/>
      <c r="H36" s="27"/>
      <c r="I36" s="27"/>
      <c r="J36" s="27"/>
      <c r="K36" s="35">
        <v>45000</v>
      </c>
      <c r="L36" s="29"/>
      <c r="M36" s="29"/>
      <c r="N36" s="31" t="s">
        <v>47</v>
      </c>
      <c r="O36" s="31"/>
      <c r="P36" s="31"/>
      <c r="Q36" s="34"/>
      <c r="R36" s="34"/>
      <c r="S36" s="34"/>
    </row>
    <row r="37" spans="1:19" ht="13.5" customHeight="1" x14ac:dyDescent="0.25">
      <c r="A37" s="11"/>
      <c r="B37" s="29" t="s">
        <v>47</v>
      </c>
      <c r="C37" s="29"/>
      <c r="D37" s="27" t="s">
        <v>43</v>
      </c>
      <c r="E37" s="27"/>
      <c r="F37" s="27"/>
      <c r="G37" s="27"/>
      <c r="H37" s="27"/>
      <c r="I37" s="27"/>
      <c r="J37" s="27"/>
      <c r="K37" s="35">
        <v>12000</v>
      </c>
      <c r="L37" s="29"/>
      <c r="M37" s="29"/>
      <c r="N37" s="31">
        <v>2500</v>
      </c>
      <c r="O37" s="31"/>
      <c r="P37" s="31"/>
      <c r="Q37" s="34">
        <f t="shared" si="0"/>
        <v>0</v>
      </c>
      <c r="R37" s="34"/>
      <c r="S37" s="34"/>
    </row>
    <row r="38" spans="1:19" ht="13.5" customHeight="1" x14ac:dyDescent="0.25">
      <c r="A38" s="11"/>
      <c r="B38" s="29" t="s">
        <v>47</v>
      </c>
      <c r="C38" s="29"/>
      <c r="D38" s="27" t="s">
        <v>44</v>
      </c>
      <c r="E38" s="27"/>
      <c r="F38" s="27"/>
      <c r="G38" s="27"/>
      <c r="H38" s="27"/>
      <c r="I38" s="27"/>
      <c r="J38" s="27"/>
      <c r="K38" s="35">
        <v>79900</v>
      </c>
      <c r="L38" s="29"/>
      <c r="M38" s="29"/>
      <c r="N38" s="31">
        <v>2500</v>
      </c>
      <c r="O38" s="31"/>
      <c r="P38" s="31"/>
      <c r="Q38" s="34">
        <f t="shared" si="0"/>
        <v>0</v>
      </c>
      <c r="R38" s="34"/>
      <c r="S38" s="34"/>
    </row>
    <row r="39" spans="1:19" ht="13.5" customHeight="1" x14ac:dyDescent="0.25">
      <c r="A39" s="11"/>
      <c r="B39" s="29" t="s">
        <v>47</v>
      </c>
      <c r="C39" s="29"/>
      <c r="D39" s="27" t="s">
        <v>45</v>
      </c>
      <c r="E39" s="27"/>
      <c r="F39" s="27"/>
      <c r="G39" s="27"/>
      <c r="H39" s="27"/>
      <c r="I39" s="27"/>
      <c r="J39" s="27"/>
      <c r="K39" s="29" t="s">
        <v>47</v>
      </c>
      <c r="L39" s="29"/>
      <c r="M39" s="29"/>
      <c r="N39" s="31">
        <v>300</v>
      </c>
      <c r="O39" s="31"/>
      <c r="P39" s="31"/>
      <c r="Q39" s="34">
        <f t="shared" si="0"/>
        <v>0</v>
      </c>
      <c r="R39" s="34"/>
      <c r="S39" s="34"/>
    </row>
    <row r="40" spans="1:19" ht="13.5" customHeight="1" x14ac:dyDescent="0.25">
      <c r="A40" s="11"/>
      <c r="B40" s="29" t="s">
        <v>47</v>
      </c>
      <c r="C40" s="29"/>
      <c r="D40" s="27" t="s">
        <v>57</v>
      </c>
      <c r="E40" s="27"/>
      <c r="F40" s="27"/>
      <c r="G40" s="27"/>
      <c r="H40" s="27"/>
      <c r="I40" s="27"/>
      <c r="J40" s="27"/>
      <c r="K40" s="29" t="s">
        <v>47</v>
      </c>
      <c r="L40" s="29"/>
      <c r="M40" s="29"/>
      <c r="N40" s="31">
        <v>600</v>
      </c>
      <c r="O40" s="31"/>
      <c r="P40" s="31"/>
      <c r="Q40" s="34">
        <f t="shared" si="0"/>
        <v>0</v>
      </c>
      <c r="R40" s="34"/>
      <c r="S40" s="34"/>
    </row>
    <row r="41" spans="1:19" ht="13.5" customHeight="1" x14ac:dyDescent="0.25">
      <c r="A41" s="11"/>
      <c r="B41" s="29" t="s">
        <v>47</v>
      </c>
      <c r="C41" s="29"/>
      <c r="D41" s="27" t="s">
        <v>46</v>
      </c>
      <c r="E41" s="27"/>
      <c r="F41" s="27"/>
      <c r="G41" s="27"/>
      <c r="H41" s="27"/>
      <c r="I41" s="27"/>
      <c r="J41" s="27"/>
      <c r="K41" s="29" t="s">
        <v>47</v>
      </c>
      <c r="L41" s="29"/>
      <c r="M41" s="29"/>
      <c r="N41" s="31">
        <v>20000</v>
      </c>
      <c r="O41" s="31"/>
      <c r="P41" s="31"/>
      <c r="Q41" s="34">
        <f t="shared" si="0"/>
        <v>0</v>
      </c>
      <c r="R41" s="34"/>
      <c r="S41" s="34"/>
    </row>
    <row r="42" spans="1:19" x14ac:dyDescent="0.25">
      <c r="A42" s="44" t="s">
        <v>72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7" t="s">
        <v>71</v>
      </c>
      <c r="O42" s="47"/>
      <c r="P42" s="47"/>
      <c r="Q42" s="36">
        <f>SUM(Q16:S41)</f>
        <v>0</v>
      </c>
      <c r="R42" s="36"/>
      <c r="S42" s="36"/>
    </row>
    <row r="43" spans="1:19" x14ac:dyDescent="0.25">
      <c r="A43" s="37" t="s">
        <v>64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7" t="s">
        <v>70</v>
      </c>
      <c r="O43" s="47"/>
      <c r="P43" s="47"/>
      <c r="Q43" s="36">
        <f>Q42*19%</f>
        <v>0</v>
      </c>
      <c r="R43" s="36"/>
      <c r="S43" s="36"/>
    </row>
    <row r="44" spans="1:19" x14ac:dyDescent="0.25">
      <c r="A44" s="12" t="s">
        <v>65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47" t="s">
        <v>63</v>
      </c>
      <c r="O44" s="47"/>
      <c r="P44" s="47"/>
      <c r="Q44" s="36">
        <f>Q42+Q43</f>
        <v>0</v>
      </c>
      <c r="R44" s="36"/>
      <c r="S44" s="36"/>
    </row>
    <row r="45" spans="1:19" ht="12.75" customHeight="1" x14ac:dyDescent="0.25">
      <c r="A45" s="46" t="s">
        <v>76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.75" customHeight="1" x14ac:dyDescent="0.25">
      <c r="A46" s="38" t="s">
        <v>73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 customHeight="1" x14ac:dyDescent="0.25">
      <c r="A47" s="38" t="s">
        <v>74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40" t="s">
        <v>58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S55" s="3"/>
    </row>
    <row r="56" spans="1:19" x14ac:dyDescent="0.25">
      <c r="S56" s="3"/>
    </row>
    <row r="57" spans="1:19" x14ac:dyDescent="0.25">
      <c r="S57" s="3"/>
    </row>
    <row r="58" spans="1:19" x14ac:dyDescent="0.25">
      <c r="S58" s="3"/>
    </row>
    <row r="59" spans="1:19" x14ac:dyDescent="0.25">
      <c r="S59" s="3"/>
    </row>
    <row r="60" spans="1:19" x14ac:dyDescent="0.25">
      <c r="S60" s="3"/>
    </row>
    <row r="61" spans="1:19" x14ac:dyDescent="0.25">
      <c r="S61" s="3"/>
    </row>
    <row r="62" spans="1:19" x14ac:dyDescent="0.25">
      <c r="S62" s="3"/>
    </row>
    <row r="63" spans="1:19" x14ac:dyDescent="0.25">
      <c r="S63" s="3"/>
    </row>
    <row r="64" spans="1:19" x14ac:dyDescent="0.25">
      <c r="S64" s="3"/>
    </row>
    <row r="65" spans="19:19" x14ac:dyDescent="0.25">
      <c r="S65" s="3"/>
    </row>
    <row r="66" spans="19:19" x14ac:dyDescent="0.25">
      <c r="S66" s="3"/>
    </row>
    <row r="67" spans="19:19" x14ac:dyDescent="0.25">
      <c r="S67" s="3"/>
    </row>
    <row r="68" spans="19:19" x14ac:dyDescent="0.25">
      <c r="S68" s="3"/>
    </row>
    <row r="69" spans="19:19" x14ac:dyDescent="0.25">
      <c r="S69" s="3"/>
    </row>
    <row r="70" spans="19:19" x14ac:dyDescent="0.25">
      <c r="S70" s="3"/>
    </row>
    <row r="71" spans="19:19" x14ac:dyDescent="0.25">
      <c r="S71" s="3"/>
    </row>
    <row r="72" spans="19:19" x14ac:dyDescent="0.25">
      <c r="S72" s="3"/>
    </row>
    <row r="73" spans="19:19" x14ac:dyDescent="0.25">
      <c r="S73" s="3"/>
    </row>
    <row r="74" spans="19:19" x14ac:dyDescent="0.25">
      <c r="S74" s="3"/>
    </row>
    <row r="75" spans="19:19" x14ac:dyDescent="0.25">
      <c r="S75" s="3"/>
    </row>
    <row r="76" spans="19:19" x14ac:dyDescent="0.25">
      <c r="S76" s="3"/>
    </row>
    <row r="77" spans="19:19" x14ac:dyDescent="0.25">
      <c r="S77" s="3"/>
    </row>
    <row r="78" spans="19:19" x14ac:dyDescent="0.25">
      <c r="S78" s="3"/>
    </row>
    <row r="79" spans="19:19" x14ac:dyDescent="0.25">
      <c r="S79" s="3"/>
    </row>
    <row r="80" spans="19:19" x14ac:dyDescent="0.25">
      <c r="S80" s="3"/>
    </row>
    <row r="81" spans="1:19" x14ac:dyDescent="0.25">
      <c r="S81" s="3"/>
    </row>
    <row r="82" spans="1:19" x14ac:dyDescent="0.25">
      <c r="S82" s="3"/>
    </row>
    <row r="83" spans="1:19" x14ac:dyDescent="0.25">
      <c r="S83" s="3"/>
    </row>
    <row r="84" spans="1:1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x14ac:dyDescent="0.25">
      <c r="A86" s="4" t="s">
        <v>49</v>
      </c>
      <c r="B86" s="4"/>
      <c r="C86" s="4" t="s">
        <v>51</v>
      </c>
      <c r="D86" s="4" t="s">
        <v>51</v>
      </c>
      <c r="E86" s="4"/>
      <c r="F86" s="4"/>
      <c r="G86" s="4"/>
      <c r="H86" s="39" t="s">
        <v>50</v>
      </c>
      <c r="I86" s="39"/>
      <c r="J86" s="39"/>
      <c r="K86" s="39"/>
      <c r="L86" s="39"/>
      <c r="M86" s="39"/>
      <c r="N86" s="5"/>
      <c r="O86" s="5"/>
      <c r="P86" s="5"/>
      <c r="Q86" s="5"/>
      <c r="R86" s="5"/>
      <c r="S86" s="5"/>
    </row>
    <row r="87" spans="1:1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5">
      <c r="A94" s="43" t="s">
        <v>59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x14ac:dyDescent="0.25">
      <c r="A95" s="41" t="s">
        <v>61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19" x14ac:dyDescent="0.25">
      <c r="A96" s="41" t="s">
        <v>60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x14ac:dyDescent="0.25">
      <c r="A97" s="42" t="s">
        <v>62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1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</sheetData>
  <protectedRanges>
    <protectedRange sqref="A16:A41" name="CANTIDAD"/>
  </protectedRanges>
  <mergeCells count="172">
    <mergeCell ref="Q15:S15"/>
    <mergeCell ref="A45:S45"/>
    <mergeCell ref="B32:C32"/>
    <mergeCell ref="D32:J32"/>
    <mergeCell ref="K32:M32"/>
    <mergeCell ref="N32:P32"/>
    <mergeCell ref="Q32:S32"/>
    <mergeCell ref="B33:C33"/>
    <mergeCell ref="D33:J33"/>
    <mergeCell ref="D40:J40"/>
    <mergeCell ref="D41:J41"/>
    <mergeCell ref="B15:C15"/>
    <mergeCell ref="D15:J15"/>
    <mergeCell ref="K15:M15"/>
    <mergeCell ref="N43:P43"/>
    <mergeCell ref="N44:P44"/>
    <mergeCell ref="Q19:S19"/>
    <mergeCell ref="N20:P20"/>
    <mergeCell ref="Q20:S20"/>
    <mergeCell ref="N40:P40"/>
    <mergeCell ref="Q40:S40"/>
    <mergeCell ref="N42:P42"/>
    <mergeCell ref="N41:P41"/>
    <mergeCell ref="Q41:S41"/>
    <mergeCell ref="A46:S46"/>
    <mergeCell ref="A47:S47"/>
    <mergeCell ref="H86:M86"/>
    <mergeCell ref="F52:S52"/>
    <mergeCell ref="A96:S96"/>
    <mergeCell ref="A97:S97"/>
    <mergeCell ref="A95:S95"/>
    <mergeCell ref="A94:S94"/>
    <mergeCell ref="Q31:S31"/>
    <mergeCell ref="N36:P36"/>
    <mergeCell ref="Q36:S36"/>
    <mergeCell ref="N37:P37"/>
    <mergeCell ref="Q37:S37"/>
    <mergeCell ref="Q33:S33"/>
    <mergeCell ref="N34:P34"/>
    <mergeCell ref="Q34:S34"/>
    <mergeCell ref="N33:P33"/>
    <mergeCell ref="Q44:S44"/>
    <mergeCell ref="A42:M42"/>
    <mergeCell ref="Q42:S42"/>
    <mergeCell ref="N38:P38"/>
    <mergeCell ref="Q38:S38"/>
    <mergeCell ref="N39:P39"/>
    <mergeCell ref="Q39:S39"/>
    <mergeCell ref="K40:M40"/>
    <mergeCell ref="K41:M41"/>
    <mergeCell ref="B40:C40"/>
    <mergeCell ref="B41:C41"/>
    <mergeCell ref="Q43:S43"/>
    <mergeCell ref="A43:M43"/>
    <mergeCell ref="K38:M38"/>
    <mergeCell ref="K39:M39"/>
    <mergeCell ref="K19:M19"/>
    <mergeCell ref="K20:M20"/>
    <mergeCell ref="K21:M21"/>
    <mergeCell ref="K33:M33"/>
    <mergeCell ref="N28:P28"/>
    <mergeCell ref="Q28:S28"/>
    <mergeCell ref="N29:P29"/>
    <mergeCell ref="Q29:S29"/>
    <mergeCell ref="N30:P30"/>
    <mergeCell ref="Q30:S30"/>
    <mergeCell ref="N25:P25"/>
    <mergeCell ref="Q25:S25"/>
    <mergeCell ref="N26:P26"/>
    <mergeCell ref="Q26:S26"/>
    <mergeCell ref="N27:P27"/>
    <mergeCell ref="K31:M31"/>
    <mergeCell ref="Q16:S16"/>
    <mergeCell ref="N17:P17"/>
    <mergeCell ref="Q17:S17"/>
    <mergeCell ref="N18:P18"/>
    <mergeCell ref="Q18:S18"/>
    <mergeCell ref="K28:M28"/>
    <mergeCell ref="K29:M29"/>
    <mergeCell ref="K30:M30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N21:P21"/>
    <mergeCell ref="Q21:S21"/>
    <mergeCell ref="N23:P23"/>
    <mergeCell ref="Q23:S23"/>
    <mergeCell ref="N24:P24"/>
    <mergeCell ref="Q24:S24"/>
    <mergeCell ref="N19:P19"/>
    <mergeCell ref="D38:J38"/>
    <mergeCell ref="D39:J39"/>
    <mergeCell ref="D26:J26"/>
    <mergeCell ref="D27:J27"/>
    <mergeCell ref="D20:J20"/>
    <mergeCell ref="D21:J21"/>
    <mergeCell ref="K35:M35"/>
    <mergeCell ref="N35:P35"/>
    <mergeCell ref="Q35:S35"/>
    <mergeCell ref="K36:M36"/>
    <mergeCell ref="K37:M37"/>
    <mergeCell ref="K34:M34"/>
    <mergeCell ref="Q27:S27"/>
    <mergeCell ref="N22:P22"/>
    <mergeCell ref="Q22:S22"/>
    <mergeCell ref="B38:C38"/>
    <mergeCell ref="B39:C39"/>
    <mergeCell ref="D28:J28"/>
    <mergeCell ref="D29:J29"/>
    <mergeCell ref="D30:J30"/>
    <mergeCell ref="D31:J31"/>
    <mergeCell ref="D22:J22"/>
    <mergeCell ref="D23:J23"/>
    <mergeCell ref="D24:J24"/>
    <mergeCell ref="D25:J25"/>
    <mergeCell ref="B34:C34"/>
    <mergeCell ref="D34:J34"/>
    <mergeCell ref="B28:C28"/>
    <mergeCell ref="B29:C29"/>
    <mergeCell ref="B30:C30"/>
    <mergeCell ref="B31:C31"/>
    <mergeCell ref="D35:J35"/>
    <mergeCell ref="D16:J16"/>
    <mergeCell ref="D17:J17"/>
    <mergeCell ref="D18:J18"/>
    <mergeCell ref="D19:J19"/>
    <mergeCell ref="N15:P15"/>
    <mergeCell ref="B36:C36"/>
    <mergeCell ref="B37:C37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D36:J36"/>
    <mergeCell ref="D37:J37"/>
    <mergeCell ref="N16:P16"/>
    <mergeCell ref="N31:P31"/>
    <mergeCell ref="B35:C35"/>
    <mergeCell ref="A1:S1"/>
    <mergeCell ref="A11:S11"/>
    <mergeCell ref="E6:M6"/>
    <mergeCell ref="A13:S13"/>
    <mergeCell ref="A14:S14"/>
    <mergeCell ref="B8:F8"/>
    <mergeCell ref="H8:L8"/>
    <mergeCell ref="N8:S8"/>
    <mergeCell ref="F9:S9"/>
    <mergeCell ref="A9:E9"/>
    <mergeCell ref="A10:S10"/>
    <mergeCell ref="A2:S2"/>
    <mergeCell ref="A5:S5"/>
    <mergeCell ref="A6:D6"/>
    <mergeCell ref="A7:E7"/>
    <mergeCell ref="A12:S12"/>
    <mergeCell ref="N6:P6"/>
    <mergeCell ref="F7:M7"/>
    <mergeCell ref="N7:Q7"/>
    <mergeCell ref="R7:S7"/>
  </mergeCells>
  <hyperlinks>
    <hyperlink ref="A96" r:id="rId1"/>
    <hyperlink ref="A9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Winehouse</dc:creator>
  <cp:lastModifiedBy>Winehouse</cp:lastModifiedBy>
  <cp:lastPrinted>2019-11-06T14:16:25Z</cp:lastPrinted>
  <dcterms:created xsi:type="dcterms:W3CDTF">2019-11-05T19:46:32Z</dcterms:created>
  <dcterms:modified xsi:type="dcterms:W3CDTF">2020-01-10T16:50:49Z</dcterms:modified>
</cp:coreProperties>
</file>